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222\Desktop\แบบ DMC\DMC 1.2567\แยกรายการ\"/>
    </mc:Choice>
  </mc:AlternateContent>
  <bookViews>
    <workbookView xWindow="0" yWindow="0" windowWidth="20490" windowHeight="7125"/>
  </bookViews>
  <sheets>
    <sheet name="สรุป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M33" i="1"/>
  <c r="L33" i="1"/>
  <c r="K33" i="1"/>
  <c r="N32" i="1"/>
  <c r="N31" i="1"/>
  <c r="N30" i="1"/>
  <c r="N29" i="1"/>
  <c r="N28" i="1"/>
  <c r="N27" i="1"/>
  <c r="N33" i="1" s="1"/>
  <c r="F24" i="1"/>
  <c r="E24" i="1"/>
  <c r="D24" i="1"/>
  <c r="L21" i="1"/>
  <c r="K21" i="1"/>
  <c r="G21" i="1"/>
  <c r="E21" i="1"/>
  <c r="N20" i="1"/>
  <c r="L20" i="1"/>
  <c r="K20" i="1"/>
  <c r="M20" i="1" s="1"/>
  <c r="G20" i="1"/>
  <c r="E20" i="1"/>
  <c r="M19" i="1"/>
  <c r="G19" i="1"/>
  <c r="G24" i="1" s="1"/>
  <c r="E19" i="1"/>
  <c r="M18" i="1"/>
  <c r="G18" i="1"/>
  <c r="E18" i="1"/>
  <c r="M17" i="1"/>
  <c r="G17" i="1"/>
  <c r="E17" i="1"/>
  <c r="N16" i="1"/>
  <c r="M16" i="1"/>
  <c r="L16" i="1"/>
  <c r="K16" i="1"/>
  <c r="M15" i="1"/>
  <c r="F15" i="1"/>
  <c r="D15" i="1"/>
  <c r="E15" i="1" s="1"/>
  <c r="M14" i="1"/>
  <c r="G14" i="1"/>
  <c r="E14" i="1"/>
  <c r="M13" i="1"/>
  <c r="G13" i="1"/>
  <c r="E13" i="1"/>
  <c r="M12" i="1"/>
  <c r="G12" i="1"/>
  <c r="E12" i="1"/>
  <c r="M11" i="1"/>
  <c r="G11" i="1"/>
  <c r="E11" i="1"/>
  <c r="M10" i="1"/>
  <c r="G10" i="1"/>
  <c r="G15" i="1" s="1"/>
  <c r="E10" i="1"/>
  <c r="N9" i="1"/>
  <c r="N21" i="1" s="1"/>
  <c r="M9" i="1"/>
  <c r="L9" i="1"/>
  <c r="K9" i="1"/>
  <c r="G9" i="1"/>
  <c r="E9" i="1"/>
  <c r="M8" i="1"/>
  <c r="M7" i="1"/>
  <c r="M6" i="1"/>
  <c r="G5" i="1"/>
  <c r="E5" i="1"/>
  <c r="C5" i="1"/>
  <c r="G4" i="1"/>
  <c r="E4" i="1"/>
  <c r="C4" i="1"/>
  <c r="M21" i="1" l="1"/>
</calcChain>
</file>

<file path=xl/sharedStrings.xml><?xml version="1.0" encoding="utf-8"?>
<sst xmlns="http://schemas.openxmlformats.org/spreadsheetml/2006/main" count="126" uniqueCount="94">
  <si>
    <t>จำนวนโรงเรียนจำแนกขนาดตามเกณฑ์สิ่งก่อสร้างของ สพฐ.  ข้อมูล ณ วันที่ 10 มิถุนายน 2567</t>
  </si>
  <si>
    <t>จำนวนนักเรียนและห้องเรียน  จำแนกตามชั้นเรียนและเพศ  ปีการศึกษา 1/2567</t>
  </si>
  <si>
    <t>ขนาดเล็ก</t>
  </si>
  <si>
    <t>ขนาดกลาง</t>
  </si>
  <si>
    <t>ขนาดใหญ่</t>
  </si>
  <si>
    <t>รวม</t>
  </si>
  <si>
    <t>สำนักงานเขตพื้นที่การศึกษาประถมศึกษากำแพงเพชร เขต 2</t>
  </si>
  <si>
    <t>นร.ไม่เกิน 120  คน</t>
  </si>
  <si>
    <t>คิดเป็นร้อยละ</t>
  </si>
  <si>
    <t>นร. 121 -  600 คน</t>
  </si>
  <si>
    <t>นร. 601 - 1,500 คน</t>
  </si>
  <si>
    <t>ข้อมูล ณ วันที่ 10 มิถุนายน 2567</t>
  </si>
  <si>
    <t>126 รร.</t>
  </si>
  <si>
    <t>53 รร.</t>
  </si>
  <si>
    <t>1 รร.</t>
  </si>
  <si>
    <t>180 รร.</t>
  </si>
  <si>
    <t>ชั้นเรียน</t>
  </si>
  <si>
    <t>จำนวนนักเรียน</t>
  </si>
  <si>
    <t>จำนวน</t>
  </si>
  <si>
    <t>(8,466  คน)</t>
  </si>
  <si>
    <t>(9,756 คน)</t>
  </si>
  <si>
    <t>(698  คน)</t>
  </si>
  <si>
    <t>(18,920 คน)</t>
  </si>
  <si>
    <t>ชาย</t>
  </si>
  <si>
    <t>หญิง</t>
  </si>
  <si>
    <t>ห้องเรียน</t>
  </si>
  <si>
    <t>อนุบาล 1 (3 ขวบ)</t>
  </si>
  <si>
    <t>จำนวนโรงเรียนจำแนกขนาด  ตามจำนวนนักเรียน (7 ขนาด) ข้อมูล ณ วันที่ 10 มิถุนายน 2567</t>
  </si>
  <si>
    <t>อนุบาล 2</t>
  </si>
  <si>
    <t>ขนาดที่</t>
  </si>
  <si>
    <t>จำนวนนักเรียน(คน)</t>
  </si>
  <si>
    <t>จำนวนโรงเรียน</t>
  </si>
  <si>
    <t>ร้อยละของ ร.ร.ทั้งหมด</t>
  </si>
  <si>
    <t>ร้อยละของนักเรียนทั้งหมด</t>
  </si>
  <si>
    <t>อนุบาล 3</t>
  </si>
  <si>
    <t>1-20</t>
  </si>
  <si>
    <t>รวมก่อนประถมศึกษา</t>
  </si>
  <si>
    <t>21-40</t>
  </si>
  <si>
    <t>ประถมศึกษาปีที่  1</t>
  </si>
  <si>
    <t>41-60</t>
  </si>
  <si>
    <t>ประถมศึกษาปีที่  2</t>
  </si>
  <si>
    <t xml:space="preserve">( 1-120 คน ) </t>
  </si>
  <si>
    <t>61-80</t>
  </si>
  <si>
    <t>ประถมศึกษาปีที่  3</t>
  </si>
  <si>
    <t>81-100</t>
  </si>
  <si>
    <t>ประถมศึกษาปีที่  4</t>
  </si>
  <si>
    <t>101-120</t>
  </si>
  <si>
    <t>ประถมศึกษาปีที่  5</t>
  </si>
  <si>
    <t>รวม (ขนาดที่ 1)</t>
  </si>
  <si>
    <t>ประถมศึกษาปีที่  6</t>
  </si>
  <si>
    <t>รวมประถมศึกษา</t>
  </si>
  <si>
    <t>0-120</t>
  </si>
  <si>
    <t>มัธยมศึกษาปีที่  1</t>
  </si>
  <si>
    <t>121-200</t>
  </si>
  <si>
    <t>มัธยมศึกษาปีที่  2</t>
  </si>
  <si>
    <t>3</t>
  </si>
  <si>
    <t>201-300</t>
  </si>
  <si>
    <t>มัธยมศึกษาปีที่  3</t>
  </si>
  <si>
    <t>4</t>
  </si>
  <si>
    <t>301-499</t>
  </si>
  <si>
    <r>
      <t xml:space="preserve">รวม ม.ต้น </t>
    </r>
    <r>
      <rPr>
        <b/>
        <sz val="14"/>
        <rFont val="TH SarabunPSK"/>
        <family val="2"/>
      </rPr>
      <t>(ขยายโอกาส)</t>
    </r>
  </si>
  <si>
    <t>5</t>
  </si>
  <si>
    <t>500-1,499</t>
  </si>
  <si>
    <t>รวมทั้งสิ้น</t>
  </si>
  <si>
    <t>6</t>
  </si>
  <si>
    <t>1,500-2,499</t>
  </si>
  <si>
    <t>-</t>
  </si>
  <si>
    <t>7</t>
  </si>
  <si>
    <t>มากกว่า 2,500</t>
  </si>
  <si>
    <t>จำนวนนักเรียน แยก เพศ  จำแนกรายอำเภอ รวมสาขา ภาคเรียนที่ 1/2567 (10 มิ.ย.2567)</t>
  </si>
  <si>
    <t>อำเภอ</t>
  </si>
  <si>
    <t>จำนวนโรงเรียน แยกสาขา</t>
  </si>
  <si>
    <t>โรงเรียน</t>
  </si>
  <si>
    <t>จำนวนโรงเรียนที่เปิดทำการสอนระดับชั้น</t>
  </si>
  <si>
    <t>คลองลาน</t>
  </si>
  <si>
    <t>30 ร.ร. 4 สาขา</t>
  </si>
  <si>
    <t>ก่อนประถม</t>
  </si>
  <si>
    <t>ประถมศึกษา</t>
  </si>
  <si>
    <t>ม.ต้น(ขยายโอกาส)</t>
  </si>
  <si>
    <t>ขาณุวรลักษบุรี</t>
  </si>
  <si>
    <t>57 ร.ร.</t>
  </si>
  <si>
    <t>180 ร.ร.</t>
  </si>
  <si>
    <t>48 ร.ร.</t>
  </si>
  <si>
    <t>คลองขลุง</t>
  </si>
  <si>
    <t>42 ร.ร.</t>
  </si>
  <si>
    <t>ทรายทองวัฒนา</t>
  </si>
  <si>
    <t>12 ร.ร.</t>
  </si>
  <si>
    <t>ปางศิลาทอง</t>
  </si>
  <si>
    <t>18 ร.ร. 1 สาขา</t>
  </si>
  <si>
    <t>บึงสามัคคี</t>
  </si>
  <si>
    <t>16 ร.ร.</t>
  </si>
  <si>
    <t>รวมโรงเรียน</t>
  </si>
  <si>
    <t>175 ร.ร. 5 สาขา</t>
  </si>
  <si>
    <t>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</si>
</sst>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87" formatCode="_-* #,##0.00_-;\-* #,##0.00_-;_-* &quot;-&quot;??_-;_-@_-"/>
    <numFmt numFmtId="188" formatCode="#,##0.00_ ;\-#,##0.00\ "/>
    <numFmt numFmtId="189" formatCode="_-* #,##0_-;\-* #,##0_-;_-* &quot;-&quot;??_-;_-@_-"/>
    <numFmt numFmtId="190" formatCode="_(* #,##0_);_(* \(#,##0\);_(* &quot;-&quot;??_);_(@_)"/>
  </numFmts>
  <fonts count="1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ahoma"/>
      <family val="2"/>
      <charset val="222"/>
      <scheme val="minor"/>
    </font>
    <font>
      <b/>
      <sz val="14"/>
      <name val="TH SarabunPSK"/>
      <family val="2"/>
    </font>
    <font>
      <b/>
      <u/>
      <sz val="16"/>
      <name val="TH SarabunPSK"/>
      <family val="2"/>
    </font>
    <font>
      <sz val="11"/>
      <name val="Tahoma"/>
      <family val="2"/>
      <charset val="222"/>
      <scheme val="minor"/>
    </font>
    <font>
      <sz val="14"/>
      <color rgb="FFFF0000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147">
    <xf numFmtId="0" fontId="0" fillId="0" borderId="0" xfId="0"/>
    <xf numFmtId="0" fontId="3" fillId="0" borderId="0" xfId="2" applyFont="1"/>
    <xf numFmtId="0" fontId="4" fillId="2" borderId="1" xfId="2" applyFont="1" applyFill="1" applyBorder="1" applyAlignment="1">
      <alignment horizontal="center"/>
    </xf>
    <xf numFmtId="0" fontId="5" fillId="0" borderId="0" xfId="2" applyFont="1"/>
    <xf numFmtId="0" fontId="6" fillId="2" borderId="2" xfId="3" applyFont="1" applyFill="1" applyBorder="1" applyAlignment="1">
      <alignment horizontal="center" vertical="top"/>
    </xf>
    <xf numFmtId="0" fontId="6" fillId="2" borderId="3" xfId="3" applyFont="1" applyFill="1" applyBorder="1" applyAlignment="1">
      <alignment horizontal="center" vertical="top"/>
    </xf>
    <xf numFmtId="0" fontId="6" fillId="2" borderId="4" xfId="3" applyFont="1" applyFill="1" applyBorder="1" applyAlignment="1">
      <alignment horizontal="center" vertical="top"/>
    </xf>
    <xf numFmtId="0" fontId="3" fillId="0" borderId="0" xfId="2" applyFont="1" applyAlignment="1">
      <alignment vertical="center"/>
    </xf>
    <xf numFmtId="0" fontId="7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top"/>
    </xf>
    <xf numFmtId="0" fontId="6" fillId="2" borderId="0" xfId="3" applyFont="1" applyFill="1" applyBorder="1" applyAlignment="1">
      <alignment horizontal="center" vertical="top"/>
    </xf>
    <xf numFmtId="0" fontId="6" fillId="2" borderId="6" xfId="3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2" fontId="8" fillId="0" borderId="10" xfId="2" applyNumberFormat="1" applyFont="1" applyBorder="1" applyAlignment="1">
      <alignment horizontal="center"/>
    </xf>
    <xf numFmtId="0" fontId="4" fillId="3" borderId="12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top"/>
    </xf>
    <xf numFmtId="0" fontId="6" fillId="3" borderId="12" xfId="3" applyFont="1" applyFill="1" applyBorder="1" applyAlignment="1">
      <alignment horizontal="center" vertical="center"/>
    </xf>
    <xf numFmtId="0" fontId="9" fillId="0" borderId="0" xfId="2" applyFont="1"/>
    <xf numFmtId="187" fontId="4" fillId="0" borderId="13" xfId="4" applyFont="1" applyBorder="1" applyAlignment="1">
      <alignment horizontal="center" vertical="center"/>
    </xf>
    <xf numFmtId="2" fontId="4" fillId="0" borderId="13" xfId="2" applyNumberFormat="1" applyFont="1" applyBorder="1" applyAlignment="1">
      <alignment horizontal="center" vertical="center"/>
    </xf>
    <xf numFmtId="188" fontId="4" fillId="0" borderId="13" xfId="4" applyNumberFormat="1" applyFont="1" applyBorder="1" applyAlignment="1">
      <alignment horizontal="center" vertical="center"/>
    </xf>
    <xf numFmtId="2" fontId="8" fillId="0" borderId="13" xfId="2" applyNumberFormat="1" applyFont="1" applyBorder="1" applyAlignment="1">
      <alignment horizontal="center"/>
    </xf>
    <xf numFmtId="189" fontId="4" fillId="0" borderId="13" xfId="4" applyNumberFormat="1" applyFont="1" applyBorder="1" applyAlignment="1">
      <alignment horizontal="center" vertical="center"/>
    </xf>
    <xf numFmtId="0" fontId="4" fillId="3" borderId="14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top"/>
    </xf>
    <xf numFmtId="0" fontId="6" fillId="3" borderId="14" xfId="3" applyFont="1" applyFill="1" applyBorder="1" applyAlignment="1">
      <alignment horizontal="center" vertical="center"/>
    </xf>
    <xf numFmtId="0" fontId="10" fillId="0" borderId="0" xfId="2" applyFont="1"/>
    <xf numFmtId="0" fontId="10" fillId="0" borderId="0" xfId="2" applyFont="1" applyAlignment="1">
      <alignment horizontal="center"/>
    </xf>
    <xf numFmtId="190" fontId="4" fillId="0" borderId="10" xfId="1" applyNumberFormat="1" applyFont="1" applyFill="1" applyBorder="1"/>
    <xf numFmtId="37" fontId="4" fillId="0" borderId="10" xfId="1" applyNumberFormat="1" applyFont="1" applyFill="1" applyBorder="1" applyAlignment="1">
      <alignment horizontal="center" shrinkToFit="1"/>
    </xf>
    <xf numFmtId="37" fontId="4" fillId="0" borderId="10" xfId="1" applyNumberFormat="1" applyFont="1" applyFill="1" applyBorder="1" applyAlignment="1">
      <alignment horizontal="center"/>
    </xf>
    <xf numFmtId="190" fontId="4" fillId="0" borderId="15" xfId="1" applyNumberFormat="1" applyFont="1" applyFill="1" applyBorder="1"/>
    <xf numFmtId="37" fontId="4" fillId="0" borderId="15" xfId="1" applyNumberFormat="1" applyFont="1" applyFill="1" applyBorder="1" applyAlignment="1">
      <alignment horizontal="center" shrinkToFit="1"/>
    </xf>
    <xf numFmtId="37" fontId="4" fillId="0" borderId="15" xfId="1" applyNumberFormat="1" applyFont="1" applyFill="1" applyBorder="1" applyAlignment="1">
      <alignment horizontal="center"/>
    </xf>
    <xf numFmtId="0" fontId="4" fillId="4" borderId="12" xfId="2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190" fontId="4" fillId="0" borderId="13" xfId="1" applyNumberFormat="1" applyFont="1" applyFill="1" applyBorder="1"/>
    <xf numFmtId="37" fontId="4" fillId="0" borderId="13" xfId="1" applyNumberFormat="1" applyFont="1" applyFill="1" applyBorder="1" applyAlignment="1">
      <alignment horizontal="center" shrinkToFit="1"/>
    </xf>
    <xf numFmtId="37" fontId="4" fillId="0" borderId="13" xfId="1" applyNumberFormat="1" applyFont="1" applyFill="1" applyBorder="1" applyAlignment="1">
      <alignment horizontal="center" vertical="center"/>
    </xf>
    <xf numFmtId="1" fontId="4" fillId="5" borderId="12" xfId="2" applyNumberFormat="1" applyFont="1" applyFill="1" applyBorder="1" applyAlignment="1">
      <alignment horizontal="center"/>
    </xf>
    <xf numFmtId="49" fontId="4" fillId="5" borderId="16" xfId="2" applyNumberFormat="1" applyFont="1" applyFill="1" applyBorder="1" applyAlignment="1">
      <alignment horizontal="center"/>
    </xf>
    <xf numFmtId="1" fontId="4" fillId="5" borderId="10" xfId="2" applyNumberFormat="1" applyFont="1" applyFill="1" applyBorder="1" applyAlignment="1">
      <alignment horizontal="center"/>
    </xf>
    <xf numFmtId="2" fontId="4" fillId="5" borderId="10" xfId="2" applyNumberFormat="1" applyFont="1" applyFill="1" applyBorder="1" applyAlignment="1">
      <alignment horizontal="center"/>
    </xf>
    <xf numFmtId="37" fontId="4" fillId="5" borderId="10" xfId="5" applyNumberFormat="1" applyFont="1" applyFill="1" applyBorder="1" applyAlignment="1">
      <alignment horizontal="center"/>
    </xf>
    <xf numFmtId="2" fontId="4" fillId="5" borderId="10" xfId="2" applyNumberFormat="1" applyFont="1" applyFill="1" applyBorder="1" applyAlignment="1">
      <alignment horizontal="center"/>
    </xf>
    <xf numFmtId="190" fontId="4" fillId="3" borderId="1" xfId="1" applyNumberFormat="1" applyFont="1" applyFill="1" applyBorder="1"/>
    <xf numFmtId="37" fontId="4" fillId="3" borderId="1" xfId="1" applyNumberFormat="1" applyFont="1" applyFill="1" applyBorder="1" applyAlignment="1">
      <alignment horizontal="center" vertical="top" shrinkToFit="1"/>
    </xf>
    <xf numFmtId="37" fontId="4" fillId="3" borderId="10" xfId="1" applyNumberFormat="1" applyFont="1" applyFill="1" applyBorder="1" applyAlignment="1">
      <alignment horizontal="center"/>
    </xf>
    <xf numFmtId="37" fontId="4" fillId="3" borderId="1" xfId="1" applyNumberFormat="1" applyFont="1" applyFill="1" applyBorder="1" applyAlignment="1">
      <alignment horizontal="center" vertical="top"/>
    </xf>
    <xf numFmtId="2" fontId="10" fillId="0" borderId="0" xfId="2" applyNumberFormat="1" applyFont="1"/>
    <xf numFmtId="1" fontId="4" fillId="5" borderId="17" xfId="2" applyNumberFormat="1" applyFont="1" applyFill="1" applyBorder="1" applyAlignment="1">
      <alignment horizontal="center"/>
    </xf>
    <xf numFmtId="49" fontId="4" fillId="5" borderId="18" xfId="2" applyNumberFormat="1" applyFont="1" applyFill="1" applyBorder="1" applyAlignment="1">
      <alignment horizontal="center"/>
    </xf>
    <xf numFmtId="1" fontId="4" fillId="5" borderId="15" xfId="2" applyNumberFormat="1" applyFont="1" applyFill="1" applyBorder="1" applyAlignment="1">
      <alignment horizontal="center"/>
    </xf>
    <xf numFmtId="2" fontId="4" fillId="5" borderId="15" xfId="2" applyNumberFormat="1" applyFont="1" applyFill="1" applyBorder="1" applyAlignment="1">
      <alignment horizontal="center"/>
    </xf>
    <xf numFmtId="37" fontId="4" fillId="5" borderId="15" xfId="5" applyNumberFormat="1" applyFont="1" applyFill="1" applyBorder="1" applyAlignment="1">
      <alignment horizontal="center"/>
    </xf>
    <xf numFmtId="2" fontId="4" fillId="5" borderId="15" xfId="2" applyNumberFormat="1" applyFont="1" applyFill="1" applyBorder="1" applyAlignment="1">
      <alignment horizontal="center"/>
    </xf>
    <xf numFmtId="1" fontId="4" fillId="5" borderId="17" xfId="2" applyNumberFormat="1" applyFont="1" applyFill="1" applyBorder="1" applyAlignment="1">
      <alignment horizontal="center" vertical="top"/>
    </xf>
    <xf numFmtId="1" fontId="4" fillId="5" borderId="14" xfId="2" applyNumberFormat="1" applyFont="1" applyFill="1" applyBorder="1" applyAlignment="1">
      <alignment horizontal="center" vertical="top"/>
    </xf>
    <xf numFmtId="49" fontId="4" fillId="5" borderId="19" xfId="2" applyNumberFormat="1" applyFont="1" applyFill="1" applyBorder="1" applyAlignment="1">
      <alignment horizontal="center"/>
    </xf>
    <xf numFmtId="1" fontId="4" fillId="5" borderId="13" xfId="2" applyNumberFormat="1" applyFont="1" applyFill="1" applyBorder="1" applyAlignment="1">
      <alignment horizontal="center"/>
    </xf>
    <xf numFmtId="2" fontId="4" fillId="5" borderId="13" xfId="2" applyNumberFormat="1" applyFont="1" applyFill="1" applyBorder="1" applyAlignment="1">
      <alignment horizontal="center"/>
    </xf>
    <xf numFmtId="37" fontId="4" fillId="5" borderId="20" xfId="5" applyNumberFormat="1" applyFont="1" applyFill="1" applyBorder="1" applyAlignment="1">
      <alignment horizontal="center"/>
    </xf>
    <xf numFmtId="2" fontId="4" fillId="5" borderId="13" xfId="2" applyNumberFormat="1" applyFont="1" applyFill="1" applyBorder="1" applyAlignment="1">
      <alignment horizontal="center"/>
    </xf>
    <xf numFmtId="49" fontId="4" fillId="4" borderId="7" xfId="2" applyNumberFormat="1" applyFont="1" applyFill="1" applyBorder="1" applyAlignment="1">
      <alignment horizontal="center"/>
    </xf>
    <xf numFmtId="49" fontId="4" fillId="4" borderId="21" xfId="2" applyNumberFormat="1" applyFont="1" applyFill="1" applyBorder="1" applyAlignment="1">
      <alignment horizontal="center"/>
    </xf>
    <xf numFmtId="1" fontId="4" fillId="4" borderId="1" xfId="2" applyNumberFormat="1" applyFont="1" applyFill="1" applyBorder="1" applyAlignment="1">
      <alignment horizontal="center"/>
    </xf>
    <xf numFmtId="2" fontId="4" fillId="4" borderId="1" xfId="2" applyNumberFormat="1" applyFont="1" applyFill="1" applyBorder="1" applyAlignment="1">
      <alignment horizontal="center"/>
    </xf>
    <xf numFmtId="37" fontId="4" fillId="4" borderId="1" xfId="5" applyNumberFormat="1" applyFont="1" applyFill="1" applyBorder="1" applyAlignment="1">
      <alignment horizontal="center"/>
    </xf>
    <xf numFmtId="2" fontId="4" fillId="4" borderId="1" xfId="2" applyNumberFormat="1" applyFont="1" applyFill="1" applyBorder="1" applyAlignment="1">
      <alignment horizontal="center"/>
    </xf>
    <xf numFmtId="37" fontId="4" fillId="0" borderId="13" xfId="1" applyNumberFormat="1" applyFont="1" applyFill="1" applyBorder="1" applyAlignment="1">
      <alignment horizontal="center"/>
    </xf>
    <xf numFmtId="0" fontId="4" fillId="6" borderId="1" xfId="2" applyFont="1" applyFill="1" applyBorder="1" applyAlignment="1">
      <alignment horizontal="center"/>
    </xf>
    <xf numFmtId="0" fontId="6" fillId="6" borderId="1" xfId="2" applyFont="1" applyFill="1" applyBorder="1" applyAlignment="1">
      <alignment horizontal="center"/>
    </xf>
    <xf numFmtId="0" fontId="6" fillId="6" borderId="1" xfId="2" applyFont="1" applyFill="1" applyBorder="1" applyAlignment="1">
      <alignment horizontal="center"/>
    </xf>
    <xf numFmtId="37" fontId="4" fillId="3" borderId="1" xfId="1" applyNumberFormat="1" applyFont="1" applyFill="1" applyBorder="1" applyAlignment="1">
      <alignment horizontal="center" vertical="center" shrinkToFit="1"/>
    </xf>
    <xf numFmtId="1" fontId="4" fillId="5" borderId="10" xfId="2" applyNumberFormat="1" applyFont="1" applyFill="1" applyBorder="1" applyAlignment="1">
      <alignment horizontal="center" vertical="center"/>
    </xf>
    <xf numFmtId="49" fontId="4" fillId="5" borderId="10" xfId="2" applyNumberFormat="1" applyFont="1" applyFill="1" applyBorder="1" applyAlignment="1">
      <alignment horizontal="center"/>
    </xf>
    <xf numFmtId="37" fontId="4" fillId="5" borderId="22" xfId="5" applyNumberFormat="1" applyFont="1" applyFill="1" applyBorder="1" applyAlignment="1">
      <alignment horizontal="center"/>
    </xf>
    <xf numFmtId="2" fontId="4" fillId="5" borderId="22" xfId="2" applyNumberFormat="1" applyFont="1" applyFill="1" applyBorder="1" applyAlignment="1">
      <alignment horizontal="center"/>
    </xf>
    <xf numFmtId="49" fontId="4" fillId="5" borderId="15" xfId="2" applyNumberFormat="1" applyFont="1" applyFill="1" applyBorder="1" applyAlignment="1">
      <alignment horizontal="center"/>
    </xf>
    <xf numFmtId="0" fontId="4" fillId="3" borderId="1" xfId="6" applyFont="1" applyFill="1" applyBorder="1"/>
    <xf numFmtId="3" fontId="4" fillId="3" borderId="1" xfId="5" applyNumberFormat="1" applyFont="1" applyFill="1" applyBorder="1" applyAlignment="1">
      <alignment horizontal="center" vertical="top" shrinkToFit="1"/>
    </xf>
    <xf numFmtId="3" fontId="4" fillId="3" borderId="1" xfId="5" applyNumberFormat="1" applyFont="1" applyFill="1" applyBorder="1" applyAlignment="1">
      <alignment horizontal="center" vertical="top"/>
    </xf>
    <xf numFmtId="3" fontId="4" fillId="3" borderId="1" xfId="5" applyNumberFormat="1" applyFont="1" applyFill="1" applyBorder="1" applyAlignment="1">
      <alignment horizontal="center" vertical="center" shrinkToFit="1"/>
    </xf>
    <xf numFmtId="0" fontId="12" fillId="7" borderId="1" xfId="6" applyFont="1" applyFill="1" applyBorder="1" applyAlignment="1">
      <alignment horizontal="center" vertical="top"/>
    </xf>
    <xf numFmtId="3" fontId="12" fillId="7" borderId="1" xfId="5" applyNumberFormat="1" applyFont="1" applyFill="1" applyBorder="1" applyAlignment="1">
      <alignment horizontal="center" vertical="center"/>
    </xf>
    <xf numFmtId="49" fontId="4" fillId="5" borderId="13" xfId="2" applyNumberFormat="1" applyFont="1" applyFill="1" applyBorder="1" applyAlignment="1">
      <alignment horizontal="center"/>
    </xf>
    <xf numFmtId="37" fontId="4" fillId="5" borderId="13" xfId="5" applyNumberFormat="1" applyFont="1" applyFill="1" applyBorder="1" applyAlignment="1">
      <alignment horizontal="center"/>
    </xf>
    <xf numFmtId="49" fontId="4" fillId="8" borderId="23" xfId="2" applyNumberFormat="1" applyFont="1" applyFill="1" applyBorder="1" applyAlignment="1">
      <alignment horizontal="center"/>
    </xf>
    <xf numFmtId="49" fontId="4" fillId="8" borderId="21" xfId="2" applyNumberFormat="1" applyFont="1" applyFill="1" applyBorder="1" applyAlignment="1">
      <alignment horizontal="center"/>
    </xf>
    <xf numFmtId="1" fontId="4" fillId="8" borderId="1" xfId="2" applyNumberFormat="1" applyFont="1" applyFill="1" applyBorder="1" applyAlignment="1">
      <alignment horizontal="center"/>
    </xf>
    <xf numFmtId="2" fontId="4" fillId="8" borderId="1" xfId="2" applyNumberFormat="1" applyFont="1" applyFill="1" applyBorder="1" applyAlignment="1">
      <alignment horizontal="center"/>
    </xf>
    <xf numFmtId="37" fontId="4" fillId="8" borderId="1" xfId="5" applyNumberFormat="1" applyFont="1" applyFill="1" applyBorder="1" applyAlignment="1">
      <alignment horizontal="center"/>
    </xf>
    <xf numFmtId="2" fontId="4" fillId="8" borderId="1" xfId="2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 vertical="center"/>
    </xf>
    <xf numFmtId="2" fontId="4" fillId="2" borderId="12" xfId="2" applyNumberFormat="1" applyFont="1" applyFill="1" applyBorder="1" applyAlignment="1">
      <alignment horizontal="center"/>
    </xf>
    <xf numFmtId="0" fontId="4" fillId="2" borderId="23" xfId="3" applyFont="1" applyFill="1" applyBorder="1" applyAlignment="1">
      <alignment horizontal="center" vertical="top"/>
    </xf>
    <xf numFmtId="0" fontId="4" fillId="2" borderId="24" xfId="3" applyFont="1" applyFill="1" applyBorder="1" applyAlignment="1">
      <alignment horizontal="center" vertical="top"/>
    </xf>
    <xf numFmtId="0" fontId="4" fillId="2" borderId="21" xfId="3" applyFont="1" applyFill="1" applyBorder="1" applyAlignment="1">
      <alignment horizontal="center" vertical="top"/>
    </xf>
    <xf numFmtId="0" fontId="4" fillId="2" borderId="12" xfId="2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/>
    </xf>
    <xf numFmtId="2" fontId="12" fillId="2" borderId="23" xfId="2" applyNumberFormat="1" applyFont="1" applyFill="1" applyBorder="1" applyAlignment="1">
      <alignment horizontal="center"/>
    </xf>
    <xf numFmtId="2" fontId="12" fillId="2" borderId="21" xfId="2" applyNumberFormat="1" applyFont="1" applyFill="1" applyBorder="1" applyAlignment="1">
      <alignment horizontal="center"/>
    </xf>
    <xf numFmtId="0" fontId="4" fillId="2" borderId="14" xfId="3" applyFont="1" applyFill="1" applyBorder="1" applyAlignment="1">
      <alignment horizontal="center" vertical="center"/>
    </xf>
    <xf numFmtId="2" fontId="4" fillId="2" borderId="14" xfId="2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top"/>
    </xf>
    <xf numFmtId="0" fontId="4" fillId="2" borderId="14" xfId="2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/>
    </xf>
    <xf numFmtId="0" fontId="4" fillId="5" borderId="10" xfId="6" applyFont="1" applyFill="1" applyBorder="1" applyAlignment="1">
      <alignment horizontal="center"/>
    </xf>
    <xf numFmtId="2" fontId="4" fillId="0" borderId="11" xfId="2" applyNumberFormat="1" applyFont="1" applyBorder="1" applyAlignment="1">
      <alignment horizontal="center"/>
    </xf>
    <xf numFmtId="2" fontId="4" fillId="0" borderId="16" xfId="2" applyNumberFormat="1" applyFont="1" applyBorder="1" applyAlignment="1">
      <alignment horizontal="center"/>
    </xf>
    <xf numFmtId="1" fontId="4" fillId="5" borderId="10" xfId="2" applyNumberFormat="1" applyFont="1" applyFill="1" applyBorder="1" applyAlignment="1">
      <alignment horizontal="center" shrinkToFit="1"/>
    </xf>
    <xf numFmtId="37" fontId="13" fillId="5" borderId="10" xfId="5" applyNumberFormat="1" applyFont="1" applyFill="1" applyBorder="1" applyAlignment="1">
      <alignment horizontal="center" shrinkToFit="1"/>
    </xf>
    <xf numFmtId="49" fontId="4" fillId="6" borderId="1" xfId="2" applyNumberFormat="1" applyFont="1" applyFill="1" applyBorder="1" applyAlignment="1">
      <alignment horizontal="center" shrinkToFit="1"/>
    </xf>
    <xf numFmtId="2" fontId="4" fillId="6" borderId="1" xfId="2" applyNumberFormat="1" applyFont="1" applyFill="1" applyBorder="1" applyAlignment="1">
      <alignment horizontal="center" shrinkToFit="1"/>
    </xf>
    <xf numFmtId="2" fontId="4" fillId="6" borderId="1" xfId="2" applyNumberFormat="1" applyFont="1" applyFill="1" applyBorder="1" applyAlignment="1">
      <alignment shrinkToFit="1"/>
    </xf>
    <xf numFmtId="0" fontId="4" fillId="5" borderId="15" xfId="6" applyFont="1" applyFill="1" applyBorder="1" applyAlignment="1">
      <alignment horizontal="center"/>
    </xf>
    <xf numFmtId="2" fontId="4" fillId="0" borderId="25" xfId="2" applyNumberFormat="1" applyFont="1" applyBorder="1" applyAlignment="1">
      <alignment horizontal="center"/>
    </xf>
    <xf numFmtId="2" fontId="4" fillId="0" borderId="18" xfId="2" applyNumberFormat="1" applyFont="1" applyBorder="1" applyAlignment="1">
      <alignment horizontal="center"/>
    </xf>
    <xf numFmtId="1" fontId="4" fillId="5" borderId="15" xfId="2" applyNumberFormat="1" applyFont="1" applyFill="1" applyBorder="1" applyAlignment="1">
      <alignment horizontal="center" shrinkToFit="1"/>
    </xf>
    <xf numFmtId="37" fontId="13" fillId="5" borderId="15" xfId="5" applyNumberFormat="1" applyFont="1" applyFill="1" applyBorder="1" applyAlignment="1">
      <alignment horizontal="center" shrinkToFit="1"/>
    </xf>
    <xf numFmtId="49" fontId="4" fillId="9" borderId="1" xfId="2" applyNumberFormat="1" applyFont="1" applyFill="1" applyBorder="1" applyAlignment="1">
      <alignment horizontal="center" vertical="center"/>
    </xf>
    <xf numFmtId="1" fontId="4" fillId="9" borderId="1" xfId="2" applyNumberFormat="1" applyFont="1" applyFill="1" applyBorder="1" applyAlignment="1">
      <alignment horizontal="center" vertical="center"/>
    </xf>
    <xf numFmtId="0" fontId="4" fillId="5" borderId="15" xfId="3" applyFont="1" applyFill="1" applyBorder="1" applyAlignment="1">
      <alignment horizontal="center"/>
    </xf>
    <xf numFmtId="2" fontId="10" fillId="0" borderId="0" xfId="2" applyNumberFormat="1" applyFont="1" applyAlignment="1">
      <alignment horizontal="center"/>
    </xf>
    <xf numFmtId="0" fontId="4" fillId="5" borderId="13" xfId="3" applyFont="1" applyFill="1" applyBorder="1" applyAlignment="1">
      <alignment horizontal="center"/>
    </xf>
    <xf numFmtId="2" fontId="4" fillId="0" borderId="26" xfId="2" applyNumberFormat="1" applyFont="1" applyBorder="1" applyAlignment="1">
      <alignment horizontal="center"/>
    </xf>
    <xf numFmtId="2" fontId="4" fillId="0" borderId="19" xfId="2" applyNumberFormat="1" applyFont="1" applyBorder="1" applyAlignment="1">
      <alignment horizontal="center"/>
    </xf>
    <xf numFmtId="1" fontId="4" fillId="5" borderId="13" xfId="2" applyNumberFormat="1" applyFont="1" applyFill="1" applyBorder="1" applyAlignment="1">
      <alignment horizontal="center" shrinkToFit="1"/>
    </xf>
    <xf numFmtId="37" fontId="13" fillId="5" borderId="13" xfId="5" applyNumberFormat="1" applyFont="1" applyFill="1" applyBorder="1" applyAlignment="1">
      <alignment horizontal="center" shrinkToFit="1"/>
    </xf>
    <xf numFmtId="2" fontId="4" fillId="3" borderId="1" xfId="2" applyNumberFormat="1" applyFont="1" applyFill="1" applyBorder="1" applyAlignment="1">
      <alignment horizontal="center"/>
    </xf>
    <xf numFmtId="2" fontId="4" fillId="3" borderId="23" xfId="2" applyNumberFormat="1" applyFont="1" applyFill="1" applyBorder="1" applyAlignment="1">
      <alignment horizontal="center"/>
    </xf>
    <xf numFmtId="2" fontId="4" fillId="3" borderId="21" xfId="2" applyNumberFormat="1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 vertical="center"/>
    </xf>
    <xf numFmtId="1" fontId="4" fillId="3" borderId="1" xfId="2" applyNumberFormat="1" applyFont="1" applyFill="1" applyBorder="1" applyAlignment="1">
      <alignment horizontal="center" vertical="center" shrinkToFit="1"/>
    </xf>
    <xf numFmtId="37" fontId="4" fillId="3" borderId="1" xfId="3" applyNumberFormat="1" applyFont="1" applyFill="1" applyBorder="1" applyAlignment="1">
      <alignment horizontal="center" vertical="center" shrinkToFit="1"/>
    </xf>
    <xf numFmtId="37" fontId="4" fillId="3" borderId="1" xfId="5" applyNumberFormat="1" applyFont="1" applyFill="1" applyBorder="1" applyAlignment="1">
      <alignment horizontal="center" vertical="center" shrinkToFit="1"/>
    </xf>
  </cellXfs>
  <cellStyles count="7">
    <cellStyle name="Comma 2" xfId="4"/>
    <cellStyle name="Normal 2" xfId="2"/>
    <cellStyle name="เครื่องหมายจุลภาค" xfId="1" builtinId="3"/>
    <cellStyle name="เครื่องหมายจุลภาค 2 2" xfId="5"/>
    <cellStyle name="ปกติ" xfId="0" builtinId="0"/>
    <cellStyle name="ปกติ 2 2" xfId="6"/>
    <cellStyle name="ปกติ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1:P101"/>
  <sheetViews>
    <sheetView tabSelected="1" topLeftCell="B1" zoomScale="80" zoomScaleNormal="80" workbookViewId="0">
      <selection activeCell="P9" sqref="P9"/>
    </sheetView>
  </sheetViews>
  <sheetFormatPr defaultColWidth="9.125" defaultRowHeight="14.25" x14ac:dyDescent="0.2"/>
  <cols>
    <col min="1" max="1" width="3.5" style="34" customWidth="1"/>
    <col min="2" max="2" width="15.625" style="35" customWidth="1"/>
    <col min="3" max="3" width="14.5" style="34" customWidth="1"/>
    <col min="4" max="4" width="14.25" style="34" customWidth="1"/>
    <col min="5" max="5" width="16.625" style="34" customWidth="1"/>
    <col min="6" max="6" width="14.5" style="34" customWidth="1"/>
    <col min="7" max="7" width="14.875" style="34" customWidth="1"/>
    <col min="8" max="8" width="12.25" style="34" customWidth="1"/>
    <col min="9" max="9" width="5" style="34" customWidth="1"/>
    <col min="10" max="10" width="18.25" style="34" customWidth="1"/>
    <col min="11" max="11" width="11.125" style="34" customWidth="1"/>
    <col min="12" max="13" width="11.25" style="34" customWidth="1"/>
    <col min="14" max="14" width="9.125" style="34"/>
    <col min="15" max="15" width="8.875" style="34" customWidth="1"/>
    <col min="16" max="16384" width="9.125" style="34"/>
  </cols>
  <sheetData>
    <row r="1" spans="1:16" s="3" customFormat="1" ht="21" x14ac:dyDescent="0.35">
      <c r="A1" s="1"/>
      <c r="B1" s="2" t="s">
        <v>0</v>
      </c>
      <c r="C1" s="2"/>
      <c r="D1" s="2"/>
      <c r="E1" s="2"/>
      <c r="F1" s="2"/>
      <c r="G1" s="2"/>
      <c r="H1" s="2"/>
      <c r="J1" s="4" t="s">
        <v>1</v>
      </c>
      <c r="K1" s="5"/>
      <c r="L1" s="5"/>
      <c r="M1" s="5"/>
      <c r="N1" s="6"/>
    </row>
    <row r="2" spans="1:16" s="3" customFormat="1" ht="21" x14ac:dyDescent="0.25">
      <c r="A2" s="7"/>
      <c r="B2" s="8" t="s">
        <v>2</v>
      </c>
      <c r="C2" s="8"/>
      <c r="D2" s="8" t="s">
        <v>3</v>
      </c>
      <c r="E2" s="8"/>
      <c r="F2" s="8" t="s">
        <v>4</v>
      </c>
      <c r="G2" s="8"/>
      <c r="H2" s="9" t="s">
        <v>5</v>
      </c>
      <c r="J2" s="10" t="s">
        <v>6</v>
      </c>
      <c r="K2" s="11"/>
      <c r="L2" s="11"/>
      <c r="M2" s="11"/>
      <c r="N2" s="12"/>
    </row>
    <row r="3" spans="1:16" s="3" customFormat="1" ht="21" x14ac:dyDescent="0.25">
      <c r="A3" s="7"/>
      <c r="B3" s="13" t="s">
        <v>7</v>
      </c>
      <c r="C3" s="14" t="s">
        <v>8</v>
      </c>
      <c r="D3" s="13" t="s">
        <v>9</v>
      </c>
      <c r="E3" s="14" t="s">
        <v>8</v>
      </c>
      <c r="F3" s="13" t="s">
        <v>10</v>
      </c>
      <c r="G3" s="14" t="s">
        <v>8</v>
      </c>
      <c r="H3" s="9"/>
      <c r="J3" s="15" t="s">
        <v>11</v>
      </c>
      <c r="K3" s="16"/>
      <c r="L3" s="16"/>
      <c r="M3" s="16"/>
      <c r="N3" s="17"/>
    </row>
    <row r="4" spans="1:16" s="3" customFormat="1" ht="21" x14ac:dyDescent="0.25">
      <c r="A4" s="7"/>
      <c r="B4" s="18" t="s">
        <v>12</v>
      </c>
      <c r="C4" s="19">
        <f>126*100/180</f>
        <v>70</v>
      </c>
      <c r="D4" s="20" t="s">
        <v>13</v>
      </c>
      <c r="E4" s="19">
        <f>53*100/180</f>
        <v>29.444444444444443</v>
      </c>
      <c r="F4" s="18" t="s">
        <v>14</v>
      </c>
      <c r="G4" s="21">
        <f>1*100/180</f>
        <v>0.55555555555555558</v>
      </c>
      <c r="H4" s="18" t="s">
        <v>15</v>
      </c>
      <c r="J4" s="22" t="s">
        <v>16</v>
      </c>
      <c r="K4" s="23" t="s">
        <v>17</v>
      </c>
      <c r="L4" s="23"/>
      <c r="M4" s="23"/>
      <c r="N4" s="24" t="s">
        <v>18</v>
      </c>
    </row>
    <row r="5" spans="1:16" s="3" customFormat="1" ht="21" x14ac:dyDescent="0.3">
      <c r="A5" s="25"/>
      <c r="B5" s="26" t="s">
        <v>19</v>
      </c>
      <c r="C5" s="27">
        <f>8466*100/18920</f>
        <v>44.746300211416489</v>
      </c>
      <c r="D5" s="26" t="s">
        <v>20</v>
      </c>
      <c r="E5" s="28">
        <f>9756*100/18920</f>
        <v>51.56448202959831</v>
      </c>
      <c r="F5" s="26" t="s">
        <v>21</v>
      </c>
      <c r="G5" s="29">
        <f>698*100/18920</f>
        <v>3.6892177589852007</v>
      </c>
      <c r="H5" s="30" t="s">
        <v>22</v>
      </c>
      <c r="J5" s="31"/>
      <c r="K5" s="32" t="s">
        <v>23</v>
      </c>
      <c r="L5" s="32" t="s">
        <v>24</v>
      </c>
      <c r="M5" s="32" t="s">
        <v>5</v>
      </c>
      <c r="N5" s="33" t="s">
        <v>25</v>
      </c>
    </row>
    <row r="6" spans="1:16" s="3" customFormat="1" ht="21" x14ac:dyDescent="0.35">
      <c r="A6" s="34"/>
      <c r="B6" s="35"/>
      <c r="C6" s="34"/>
      <c r="D6" s="34"/>
      <c r="E6" s="34"/>
      <c r="F6" s="34"/>
      <c r="G6" s="34"/>
      <c r="H6" s="34"/>
      <c r="J6" s="36" t="s">
        <v>26</v>
      </c>
      <c r="K6" s="37">
        <v>242</v>
      </c>
      <c r="L6" s="37">
        <v>228</v>
      </c>
      <c r="M6" s="38">
        <f>K6+L6</f>
        <v>470</v>
      </c>
      <c r="N6" s="37">
        <v>76</v>
      </c>
    </row>
    <row r="7" spans="1:16" s="3" customFormat="1" ht="21" x14ac:dyDescent="0.35">
      <c r="A7" s="34"/>
      <c r="B7" s="2" t="s">
        <v>27</v>
      </c>
      <c r="C7" s="2"/>
      <c r="D7" s="2"/>
      <c r="E7" s="2"/>
      <c r="F7" s="2"/>
      <c r="G7" s="2"/>
      <c r="H7" s="2"/>
      <c r="J7" s="39" t="s">
        <v>28</v>
      </c>
      <c r="K7" s="40">
        <v>824</v>
      </c>
      <c r="L7" s="40">
        <v>687</v>
      </c>
      <c r="M7" s="41">
        <f t="shared" ref="M7:M19" si="0">K7+L7</f>
        <v>1511</v>
      </c>
      <c r="N7" s="40">
        <v>181</v>
      </c>
    </row>
    <row r="8" spans="1:16" s="3" customFormat="1" ht="26.25" customHeight="1" x14ac:dyDescent="0.35">
      <c r="A8" s="34"/>
      <c r="B8" s="42" t="s">
        <v>29</v>
      </c>
      <c r="C8" s="43" t="s">
        <v>30</v>
      </c>
      <c r="D8" s="44" t="s">
        <v>31</v>
      </c>
      <c r="E8" s="43" t="s">
        <v>32</v>
      </c>
      <c r="F8" s="44" t="s">
        <v>17</v>
      </c>
      <c r="G8" s="45" t="s">
        <v>33</v>
      </c>
      <c r="H8" s="45"/>
      <c r="J8" s="46" t="s">
        <v>34</v>
      </c>
      <c r="K8" s="47">
        <v>904</v>
      </c>
      <c r="L8" s="47">
        <v>853</v>
      </c>
      <c r="M8" s="48">
        <f t="shared" si="0"/>
        <v>1757</v>
      </c>
      <c r="N8" s="47">
        <v>181</v>
      </c>
    </row>
    <row r="9" spans="1:16" s="3" customFormat="1" ht="21" x14ac:dyDescent="0.35">
      <c r="A9" s="34"/>
      <c r="B9" s="49">
        <v>1</v>
      </c>
      <c r="C9" s="50" t="s">
        <v>35</v>
      </c>
      <c r="D9" s="51">
        <v>2</v>
      </c>
      <c r="E9" s="52">
        <f>D9*100/180</f>
        <v>1.1111111111111112</v>
      </c>
      <c r="F9" s="53">
        <v>20</v>
      </c>
      <c r="G9" s="54">
        <f>F9*100/18920</f>
        <v>0.10570824524312897</v>
      </c>
      <c r="H9" s="54"/>
      <c r="I9" s="7"/>
      <c r="J9" s="55" t="s">
        <v>36</v>
      </c>
      <c r="K9" s="56">
        <f>SUM(K6:K8)</f>
        <v>1970</v>
      </c>
      <c r="L9" s="56">
        <f t="shared" ref="L9" si="1">SUM(L6:L8)</f>
        <v>1768</v>
      </c>
      <c r="M9" s="57">
        <f>K9+L9</f>
        <v>3738</v>
      </c>
      <c r="N9" s="58">
        <f>SUM(N6:N8)</f>
        <v>438</v>
      </c>
    </row>
    <row r="10" spans="1:16" s="3" customFormat="1" ht="21" x14ac:dyDescent="0.35">
      <c r="A10" s="59"/>
      <c r="B10" s="60"/>
      <c r="C10" s="61" t="s">
        <v>37</v>
      </c>
      <c r="D10" s="62">
        <v>22</v>
      </c>
      <c r="E10" s="63">
        <f t="shared" ref="E10:E14" si="2">D10*100/180</f>
        <v>12.222222222222221</v>
      </c>
      <c r="F10" s="64">
        <v>722</v>
      </c>
      <c r="G10" s="65">
        <f t="shared" ref="G10:G14" si="3">F10*100/18920</f>
        <v>3.8160676532769555</v>
      </c>
      <c r="H10" s="65"/>
      <c r="I10" s="7"/>
      <c r="J10" s="36" t="s">
        <v>38</v>
      </c>
      <c r="K10" s="37">
        <v>1037</v>
      </c>
      <c r="L10" s="37">
        <v>862</v>
      </c>
      <c r="M10" s="38">
        <f t="shared" si="0"/>
        <v>1899</v>
      </c>
      <c r="N10" s="37">
        <v>181</v>
      </c>
    </row>
    <row r="11" spans="1:16" s="3" customFormat="1" ht="21" x14ac:dyDescent="0.35">
      <c r="A11" s="59"/>
      <c r="B11" s="60"/>
      <c r="C11" s="61" t="s">
        <v>39</v>
      </c>
      <c r="D11" s="62">
        <v>32</v>
      </c>
      <c r="E11" s="63">
        <f t="shared" si="2"/>
        <v>17.777777777777779</v>
      </c>
      <c r="F11" s="64">
        <v>1584</v>
      </c>
      <c r="G11" s="65">
        <f t="shared" si="3"/>
        <v>8.3720930232558146</v>
      </c>
      <c r="H11" s="65"/>
      <c r="I11" s="7"/>
      <c r="J11" s="39" t="s">
        <v>40</v>
      </c>
      <c r="K11" s="40">
        <v>1012</v>
      </c>
      <c r="L11" s="40">
        <v>896</v>
      </c>
      <c r="M11" s="41">
        <f t="shared" si="0"/>
        <v>1908</v>
      </c>
      <c r="N11" s="40">
        <v>180</v>
      </c>
    </row>
    <row r="12" spans="1:16" ht="21" customHeight="1" x14ac:dyDescent="0.35">
      <c r="A12" s="59"/>
      <c r="B12" s="66" t="s">
        <v>41</v>
      </c>
      <c r="C12" s="61" t="s">
        <v>42</v>
      </c>
      <c r="D12" s="62">
        <v>26</v>
      </c>
      <c r="E12" s="63">
        <f t="shared" si="2"/>
        <v>14.444444444444445</v>
      </c>
      <c r="F12" s="64">
        <v>1787</v>
      </c>
      <c r="G12" s="65">
        <f t="shared" si="3"/>
        <v>9.4450317124735736</v>
      </c>
      <c r="H12" s="65"/>
      <c r="I12" s="25"/>
      <c r="J12" s="39" t="s">
        <v>43</v>
      </c>
      <c r="K12" s="40">
        <v>1044</v>
      </c>
      <c r="L12" s="40">
        <v>917</v>
      </c>
      <c r="M12" s="41">
        <f t="shared" si="0"/>
        <v>1961</v>
      </c>
      <c r="N12" s="40">
        <v>181</v>
      </c>
    </row>
    <row r="13" spans="1:16" ht="21" x14ac:dyDescent="0.35">
      <c r="A13" s="59"/>
      <c r="B13" s="66"/>
      <c r="C13" s="61" t="s">
        <v>44</v>
      </c>
      <c r="D13" s="62">
        <v>26</v>
      </c>
      <c r="E13" s="63">
        <f t="shared" si="2"/>
        <v>14.444444444444445</v>
      </c>
      <c r="F13" s="64">
        <v>2380</v>
      </c>
      <c r="G13" s="65">
        <f t="shared" si="3"/>
        <v>12.579281183932347</v>
      </c>
      <c r="H13" s="65"/>
      <c r="J13" s="39" t="s">
        <v>45</v>
      </c>
      <c r="K13" s="40">
        <v>1132</v>
      </c>
      <c r="L13" s="40">
        <v>1014</v>
      </c>
      <c r="M13" s="41">
        <f t="shared" si="0"/>
        <v>2146</v>
      </c>
      <c r="N13" s="40">
        <v>182</v>
      </c>
    </row>
    <row r="14" spans="1:16" ht="21" x14ac:dyDescent="0.35">
      <c r="A14" s="59"/>
      <c r="B14" s="67"/>
      <c r="C14" s="68" t="s">
        <v>46</v>
      </c>
      <c r="D14" s="69">
        <v>18</v>
      </c>
      <c r="E14" s="70">
        <f t="shared" si="2"/>
        <v>10</v>
      </c>
      <c r="F14" s="71">
        <v>1973</v>
      </c>
      <c r="G14" s="72">
        <f t="shared" si="3"/>
        <v>10.428118393234673</v>
      </c>
      <c r="H14" s="72"/>
      <c r="J14" s="39" t="s">
        <v>47</v>
      </c>
      <c r="K14" s="40">
        <v>1243</v>
      </c>
      <c r="L14" s="40">
        <v>1117</v>
      </c>
      <c r="M14" s="41">
        <f t="shared" si="0"/>
        <v>2360</v>
      </c>
      <c r="N14" s="40">
        <v>183</v>
      </c>
    </row>
    <row r="15" spans="1:16" ht="21" x14ac:dyDescent="0.35">
      <c r="A15" s="59"/>
      <c r="B15" s="73" t="s">
        <v>48</v>
      </c>
      <c r="C15" s="74"/>
      <c r="D15" s="75">
        <f>SUM(D9:D14)</f>
        <v>126</v>
      </c>
      <c r="E15" s="76">
        <f>D15*100/180</f>
        <v>70</v>
      </c>
      <c r="F15" s="77">
        <f t="shared" ref="F15" si="4">SUM(F9:F14)</f>
        <v>8466</v>
      </c>
      <c r="G15" s="78">
        <f>SUM(G9:G14)</f>
        <v>44.746300211416496</v>
      </c>
      <c r="H15" s="78"/>
      <c r="J15" s="46" t="s">
        <v>49</v>
      </c>
      <c r="K15" s="47">
        <v>1268</v>
      </c>
      <c r="L15" s="47">
        <v>1205</v>
      </c>
      <c r="M15" s="79">
        <f t="shared" si="0"/>
        <v>2473</v>
      </c>
      <c r="N15" s="47">
        <v>180</v>
      </c>
      <c r="P15" s="3"/>
    </row>
    <row r="16" spans="1:16" ht="21.95" customHeight="1" x14ac:dyDescent="0.35">
      <c r="A16" s="59"/>
      <c r="B16" s="80" t="s">
        <v>29</v>
      </c>
      <c r="C16" s="81" t="s">
        <v>30</v>
      </c>
      <c r="D16" s="80" t="s">
        <v>31</v>
      </c>
      <c r="E16" s="81" t="s">
        <v>32</v>
      </c>
      <c r="F16" s="80" t="s">
        <v>17</v>
      </c>
      <c r="G16" s="82" t="s">
        <v>33</v>
      </c>
      <c r="H16" s="82"/>
      <c r="J16" s="55" t="s">
        <v>50</v>
      </c>
      <c r="K16" s="56">
        <f>SUM(K10:K15)</f>
        <v>6736</v>
      </c>
      <c r="L16" s="56">
        <f t="shared" ref="L16" si="5">SUM(L10:L15)</f>
        <v>6011</v>
      </c>
      <c r="M16" s="57">
        <f t="shared" si="0"/>
        <v>12747</v>
      </c>
      <c r="N16" s="83">
        <f>SUM(N10:N15)</f>
        <v>1087</v>
      </c>
    </row>
    <row r="17" spans="2:15" s="59" customFormat="1" ht="21.95" customHeight="1" x14ac:dyDescent="0.35">
      <c r="B17" s="84">
        <v>1</v>
      </c>
      <c r="C17" s="85" t="s">
        <v>51</v>
      </c>
      <c r="D17" s="51">
        <v>126</v>
      </c>
      <c r="E17" s="52">
        <f>D17*100/180</f>
        <v>70</v>
      </c>
      <c r="F17" s="86">
        <v>8466</v>
      </c>
      <c r="G17" s="87">
        <f>F17*100/18920</f>
        <v>44.746300211416489</v>
      </c>
      <c r="H17" s="87"/>
      <c r="J17" s="36" t="s">
        <v>52</v>
      </c>
      <c r="K17" s="37">
        <v>490</v>
      </c>
      <c r="L17" s="37">
        <v>371</v>
      </c>
      <c r="M17" s="38">
        <f t="shared" si="0"/>
        <v>861</v>
      </c>
      <c r="N17" s="37">
        <v>48</v>
      </c>
    </row>
    <row r="18" spans="2:15" s="59" customFormat="1" ht="21.95" customHeight="1" x14ac:dyDescent="0.35">
      <c r="B18" s="62">
        <v>2</v>
      </c>
      <c r="C18" s="88" t="s">
        <v>53</v>
      </c>
      <c r="D18" s="62">
        <v>40</v>
      </c>
      <c r="E18" s="63">
        <f t="shared" ref="E18:E21" si="6">D18*100/180</f>
        <v>22.222222222222221</v>
      </c>
      <c r="F18" s="64">
        <v>6516</v>
      </c>
      <c r="G18" s="87">
        <f t="shared" ref="G18:G21" si="7">F18*100/18920</f>
        <v>34.439746300211418</v>
      </c>
      <c r="H18" s="87"/>
      <c r="J18" s="39" t="s">
        <v>54</v>
      </c>
      <c r="K18" s="40">
        <v>449</v>
      </c>
      <c r="L18" s="40">
        <v>341</v>
      </c>
      <c r="M18" s="41">
        <f t="shared" si="0"/>
        <v>790</v>
      </c>
      <c r="N18" s="40">
        <v>48</v>
      </c>
    </row>
    <row r="19" spans="2:15" s="59" customFormat="1" ht="21.95" customHeight="1" x14ac:dyDescent="0.35">
      <c r="B19" s="88" t="s">
        <v>55</v>
      </c>
      <c r="C19" s="63" t="s">
        <v>56</v>
      </c>
      <c r="D19" s="62">
        <v>11</v>
      </c>
      <c r="E19" s="63">
        <f t="shared" si="6"/>
        <v>6.1111111111111107</v>
      </c>
      <c r="F19" s="64">
        <v>2443</v>
      </c>
      <c r="G19" s="87">
        <f t="shared" si="7"/>
        <v>12.912262156448202</v>
      </c>
      <c r="H19" s="87"/>
      <c r="J19" s="46" t="s">
        <v>57</v>
      </c>
      <c r="K19" s="47">
        <v>434</v>
      </c>
      <c r="L19" s="47">
        <v>350</v>
      </c>
      <c r="M19" s="79">
        <f t="shared" si="0"/>
        <v>784</v>
      </c>
      <c r="N19" s="47">
        <v>48</v>
      </c>
    </row>
    <row r="20" spans="2:15" s="59" customFormat="1" ht="21.95" customHeight="1" x14ac:dyDescent="0.35">
      <c r="B20" s="88" t="s">
        <v>58</v>
      </c>
      <c r="C20" s="63" t="s">
        <v>59</v>
      </c>
      <c r="D20" s="62">
        <v>2</v>
      </c>
      <c r="E20" s="63">
        <f t="shared" si="6"/>
        <v>1.1111111111111112</v>
      </c>
      <c r="F20" s="64">
        <v>797</v>
      </c>
      <c r="G20" s="87">
        <f t="shared" si="7"/>
        <v>4.2124735729386895</v>
      </c>
      <c r="H20" s="87"/>
      <c r="J20" s="89" t="s">
        <v>60</v>
      </c>
      <c r="K20" s="90">
        <f>SUM(K17:K19)</f>
        <v>1373</v>
      </c>
      <c r="L20" s="90">
        <f t="shared" ref="L20" si="8">SUM(L17:L19)</f>
        <v>1062</v>
      </c>
      <c r="M20" s="91">
        <f t="shared" ref="M20" si="9">SUM(K20+L20)</f>
        <v>2435</v>
      </c>
      <c r="N20" s="92">
        <f>SUM(N17:N19)</f>
        <v>144</v>
      </c>
    </row>
    <row r="21" spans="2:15" s="59" customFormat="1" ht="21.95" customHeight="1" x14ac:dyDescent="0.35">
      <c r="B21" s="88" t="s">
        <v>61</v>
      </c>
      <c r="C21" s="63" t="s">
        <v>62</v>
      </c>
      <c r="D21" s="62">
        <v>1</v>
      </c>
      <c r="E21" s="63">
        <f t="shared" si="6"/>
        <v>0.55555555555555558</v>
      </c>
      <c r="F21" s="64">
        <v>698</v>
      </c>
      <c r="G21" s="87">
        <f t="shared" si="7"/>
        <v>3.6892177589852007</v>
      </c>
      <c r="H21" s="87"/>
      <c r="J21" s="93" t="s">
        <v>63</v>
      </c>
      <c r="K21" s="94">
        <f>K9+K16+K20</f>
        <v>10079</v>
      </c>
      <c r="L21" s="94">
        <f t="shared" ref="L21:M21" si="10">L9+L16+L20</f>
        <v>8841</v>
      </c>
      <c r="M21" s="94">
        <f t="shared" si="10"/>
        <v>18920</v>
      </c>
      <c r="N21" s="94">
        <f>N9+N16+N20</f>
        <v>1669</v>
      </c>
    </row>
    <row r="22" spans="2:15" s="59" customFormat="1" ht="21.95" customHeight="1" x14ac:dyDescent="0.35">
      <c r="B22" s="88" t="s">
        <v>64</v>
      </c>
      <c r="C22" s="63" t="s">
        <v>65</v>
      </c>
      <c r="D22" s="62" t="s">
        <v>66</v>
      </c>
      <c r="E22" s="63" t="s">
        <v>66</v>
      </c>
      <c r="F22" s="64" t="s">
        <v>66</v>
      </c>
      <c r="G22" s="87" t="s">
        <v>66</v>
      </c>
      <c r="H22" s="87"/>
      <c r="J22" s="3"/>
      <c r="K22" s="3"/>
      <c r="L22" s="3"/>
      <c r="M22" s="3"/>
      <c r="N22" s="3"/>
    </row>
    <row r="23" spans="2:15" s="59" customFormat="1" ht="21.95" customHeight="1" x14ac:dyDescent="0.35">
      <c r="B23" s="95" t="s">
        <v>67</v>
      </c>
      <c r="C23" s="70" t="s">
        <v>68</v>
      </c>
      <c r="D23" s="69" t="s">
        <v>66</v>
      </c>
      <c r="E23" s="70" t="s">
        <v>66</v>
      </c>
      <c r="F23" s="96" t="s">
        <v>66</v>
      </c>
      <c r="G23" s="87" t="s">
        <v>66</v>
      </c>
      <c r="H23" s="87"/>
    </row>
    <row r="24" spans="2:15" s="59" customFormat="1" ht="21.95" customHeight="1" x14ac:dyDescent="0.35">
      <c r="B24" s="97" t="s">
        <v>5</v>
      </c>
      <c r="C24" s="98"/>
      <c r="D24" s="99">
        <f>SUM(D17:D23)</f>
        <v>180</v>
      </c>
      <c r="E24" s="100">
        <f>SUM(E17:E21)</f>
        <v>100.00000000000001</v>
      </c>
      <c r="F24" s="101">
        <f>SUM(F17:F21)</f>
        <v>18920</v>
      </c>
      <c r="G24" s="102">
        <f>SUM(G17:H21)</f>
        <v>100</v>
      </c>
      <c r="H24" s="102"/>
      <c r="J24" s="103" t="s">
        <v>69</v>
      </c>
      <c r="K24" s="103"/>
      <c r="L24" s="103"/>
      <c r="M24" s="103"/>
      <c r="N24" s="103"/>
      <c r="O24" s="103"/>
    </row>
    <row r="25" spans="2:15" s="59" customFormat="1" ht="21.95" customHeight="1" x14ac:dyDescent="0.35">
      <c r="J25" s="104" t="s">
        <v>70</v>
      </c>
      <c r="K25" s="105" t="s">
        <v>18</v>
      </c>
      <c r="L25" s="106" t="s">
        <v>17</v>
      </c>
      <c r="M25" s="107"/>
      <c r="N25" s="108"/>
      <c r="O25" s="109" t="s">
        <v>25</v>
      </c>
    </row>
    <row r="26" spans="2:15" s="59" customFormat="1" ht="21.95" customHeight="1" x14ac:dyDescent="0.35">
      <c r="F26" s="110" t="s">
        <v>70</v>
      </c>
      <c r="G26" s="111" t="s">
        <v>71</v>
      </c>
      <c r="H26" s="112"/>
      <c r="J26" s="113"/>
      <c r="K26" s="114" t="s">
        <v>72</v>
      </c>
      <c r="L26" s="115" t="s">
        <v>23</v>
      </c>
      <c r="M26" s="115" t="s">
        <v>24</v>
      </c>
      <c r="N26" s="115" t="s">
        <v>5</v>
      </c>
      <c r="O26" s="116"/>
    </row>
    <row r="27" spans="2:15" s="59" customFormat="1" ht="21.95" customHeight="1" x14ac:dyDescent="0.35">
      <c r="B27" s="117" t="s">
        <v>73</v>
      </c>
      <c r="C27" s="117"/>
      <c r="D27" s="117"/>
      <c r="F27" s="118" t="s">
        <v>74</v>
      </c>
      <c r="G27" s="119" t="s">
        <v>75</v>
      </c>
      <c r="H27" s="120"/>
      <c r="J27" s="118" t="s">
        <v>74</v>
      </c>
      <c r="K27" s="121">
        <v>34</v>
      </c>
      <c r="L27" s="122">
        <v>2395</v>
      </c>
      <c r="M27" s="122">
        <v>2118</v>
      </c>
      <c r="N27" s="122">
        <f>L27+M27</f>
        <v>4513</v>
      </c>
      <c r="O27" s="122">
        <v>336</v>
      </c>
    </row>
    <row r="28" spans="2:15" s="59" customFormat="1" ht="21.95" customHeight="1" x14ac:dyDescent="0.35">
      <c r="B28" s="123" t="s">
        <v>76</v>
      </c>
      <c r="C28" s="124" t="s">
        <v>77</v>
      </c>
      <c r="D28" s="125" t="s">
        <v>78</v>
      </c>
      <c r="F28" s="126" t="s">
        <v>79</v>
      </c>
      <c r="G28" s="127" t="s">
        <v>80</v>
      </c>
      <c r="H28" s="128"/>
      <c r="J28" s="126" t="s">
        <v>79</v>
      </c>
      <c r="K28" s="129">
        <v>57</v>
      </c>
      <c r="L28" s="130">
        <v>2885</v>
      </c>
      <c r="M28" s="130">
        <v>2575</v>
      </c>
      <c r="N28" s="130">
        <f t="shared" ref="N28:N32" si="11">L28+M28</f>
        <v>5460</v>
      </c>
      <c r="O28" s="130">
        <v>520</v>
      </c>
    </row>
    <row r="29" spans="2:15" s="59" customFormat="1" ht="21.95" customHeight="1" x14ac:dyDescent="0.35">
      <c r="B29" s="131" t="s">
        <v>81</v>
      </c>
      <c r="C29" s="132" t="s">
        <v>81</v>
      </c>
      <c r="D29" s="132" t="s">
        <v>82</v>
      </c>
      <c r="F29" s="126" t="s">
        <v>83</v>
      </c>
      <c r="G29" s="127" t="s">
        <v>84</v>
      </c>
      <c r="H29" s="128"/>
      <c r="J29" s="126" t="s">
        <v>83</v>
      </c>
      <c r="K29" s="129">
        <v>42</v>
      </c>
      <c r="L29" s="130">
        <v>1996</v>
      </c>
      <c r="M29" s="130">
        <v>1737</v>
      </c>
      <c r="N29" s="130">
        <f t="shared" si="11"/>
        <v>3733</v>
      </c>
      <c r="O29" s="130">
        <v>384</v>
      </c>
    </row>
    <row r="30" spans="2:15" s="59" customFormat="1" ht="21.95" customHeight="1" x14ac:dyDescent="0.35">
      <c r="B30" s="131"/>
      <c r="C30" s="132"/>
      <c r="D30" s="132"/>
      <c r="F30" s="133" t="s">
        <v>85</v>
      </c>
      <c r="G30" s="127" t="s">
        <v>86</v>
      </c>
      <c r="H30" s="128"/>
      <c r="J30" s="133" t="s">
        <v>85</v>
      </c>
      <c r="K30" s="129">
        <v>12</v>
      </c>
      <c r="L30" s="130">
        <v>817</v>
      </c>
      <c r="M30" s="130">
        <v>653</v>
      </c>
      <c r="N30" s="130">
        <f t="shared" si="11"/>
        <v>1470</v>
      </c>
      <c r="O30" s="130">
        <v>104</v>
      </c>
    </row>
    <row r="31" spans="2:15" s="59" customFormat="1" ht="21.95" customHeight="1" x14ac:dyDescent="0.35">
      <c r="B31" s="134"/>
      <c r="F31" s="133" t="s">
        <v>87</v>
      </c>
      <c r="G31" s="127" t="s">
        <v>88</v>
      </c>
      <c r="H31" s="128"/>
      <c r="J31" s="133" t="s">
        <v>87</v>
      </c>
      <c r="K31" s="129">
        <v>19</v>
      </c>
      <c r="L31" s="130">
        <v>1159</v>
      </c>
      <c r="M31" s="130">
        <v>1046</v>
      </c>
      <c r="N31" s="130">
        <f t="shared" si="11"/>
        <v>2205</v>
      </c>
      <c r="O31" s="130">
        <v>178</v>
      </c>
    </row>
    <row r="32" spans="2:15" s="59" customFormat="1" ht="21.95" customHeight="1" x14ac:dyDescent="0.35">
      <c r="B32" s="134"/>
      <c r="F32" s="135" t="s">
        <v>89</v>
      </c>
      <c r="G32" s="136" t="s">
        <v>90</v>
      </c>
      <c r="H32" s="137"/>
      <c r="J32" s="135" t="s">
        <v>89</v>
      </c>
      <c r="K32" s="138">
        <v>16</v>
      </c>
      <c r="L32" s="139">
        <v>827</v>
      </c>
      <c r="M32" s="139">
        <v>712</v>
      </c>
      <c r="N32" s="139">
        <f t="shared" si="11"/>
        <v>1539</v>
      </c>
      <c r="O32" s="139">
        <v>147</v>
      </c>
    </row>
    <row r="33" spans="1:15" s="59" customFormat="1" ht="21.95" customHeight="1" x14ac:dyDescent="0.35">
      <c r="B33" s="134"/>
      <c r="F33" s="140" t="s">
        <v>91</v>
      </c>
      <c r="G33" s="141" t="s">
        <v>92</v>
      </c>
      <c r="H33" s="142"/>
      <c r="J33" s="143" t="s">
        <v>93</v>
      </c>
      <c r="K33" s="144">
        <f>SUM(K27:K32)</f>
        <v>180</v>
      </c>
      <c r="L33" s="145">
        <f>SUM(L27:L32)</f>
        <v>10079</v>
      </c>
      <c r="M33" s="145">
        <f>SUM(M27:M32)</f>
        <v>8841</v>
      </c>
      <c r="N33" s="145">
        <f t="shared" ref="N33" si="12">SUM(N27:N32)</f>
        <v>18920</v>
      </c>
      <c r="O33" s="146">
        <f>SUM(O27:O32)</f>
        <v>1669</v>
      </c>
    </row>
    <row r="34" spans="1:15" s="59" customFormat="1" ht="21.95" customHeight="1" x14ac:dyDescent="0.25">
      <c r="B34" s="134"/>
      <c r="J34" s="3"/>
      <c r="K34" s="3"/>
      <c r="L34" s="3"/>
      <c r="M34" s="3"/>
      <c r="N34" s="3"/>
    </row>
    <row r="35" spans="1:15" s="59" customFormat="1" ht="21.95" customHeight="1" x14ac:dyDescent="0.2">
      <c r="B35" s="134"/>
      <c r="J35" s="34"/>
      <c r="K35" s="34"/>
      <c r="L35" s="34"/>
      <c r="M35" s="34"/>
      <c r="N35" s="34"/>
    </row>
    <row r="36" spans="1:15" s="59" customFormat="1" ht="21.95" customHeight="1" x14ac:dyDescent="0.2">
      <c r="B36" s="134"/>
      <c r="J36" s="34"/>
      <c r="K36" s="34"/>
      <c r="L36" s="34"/>
      <c r="M36" s="34"/>
      <c r="N36" s="34"/>
    </row>
    <row r="37" spans="1:15" s="59" customFormat="1" ht="21.95" customHeight="1" x14ac:dyDescent="0.2">
      <c r="B37" s="134"/>
      <c r="J37" s="34"/>
      <c r="K37" s="34"/>
      <c r="L37" s="34"/>
      <c r="M37" s="34"/>
      <c r="N37" s="34"/>
    </row>
    <row r="38" spans="1:15" s="59" customFormat="1" ht="21.95" customHeight="1" x14ac:dyDescent="0.2">
      <c r="B38" s="134"/>
      <c r="J38" s="34"/>
      <c r="K38" s="34"/>
      <c r="L38" s="34"/>
      <c r="M38" s="34"/>
      <c r="N38" s="34"/>
    </row>
    <row r="39" spans="1:15" s="59" customFormat="1" ht="21.95" customHeight="1" x14ac:dyDescent="0.2">
      <c r="B39" s="134"/>
      <c r="J39" s="34"/>
      <c r="K39" s="34"/>
      <c r="L39" s="34"/>
      <c r="M39" s="34"/>
      <c r="N39" s="34"/>
    </row>
    <row r="40" spans="1:15" s="59" customFormat="1" ht="21.95" customHeight="1" x14ac:dyDescent="0.2">
      <c r="B40" s="134"/>
    </row>
    <row r="41" spans="1:15" s="59" customFormat="1" ht="21.95" customHeight="1" x14ac:dyDescent="0.2">
      <c r="B41" s="134"/>
    </row>
    <row r="42" spans="1:15" s="59" customFormat="1" ht="21.95" customHeight="1" x14ac:dyDescent="0.2">
      <c r="B42" s="134"/>
    </row>
    <row r="43" spans="1:15" s="59" customFormat="1" ht="21.95" customHeight="1" x14ac:dyDescent="0.2">
      <c r="B43" s="134"/>
    </row>
    <row r="44" spans="1:15" s="59" customFormat="1" ht="21.95" customHeight="1" x14ac:dyDescent="0.2">
      <c r="B44" s="134"/>
      <c r="E44" s="34"/>
      <c r="F44" s="34"/>
      <c r="G44" s="34"/>
    </row>
    <row r="45" spans="1:15" s="59" customFormat="1" ht="21.95" customHeight="1" x14ac:dyDescent="0.2">
      <c r="A45" s="34"/>
      <c r="B45" s="35"/>
      <c r="C45" s="34"/>
      <c r="D45" s="34"/>
      <c r="E45" s="34"/>
      <c r="F45" s="34"/>
      <c r="G45" s="34"/>
      <c r="H45" s="34"/>
    </row>
    <row r="46" spans="1:15" s="59" customFormat="1" ht="21.95" customHeight="1" x14ac:dyDescent="0.2">
      <c r="A46" s="34"/>
      <c r="B46" s="35"/>
      <c r="C46" s="34"/>
      <c r="D46" s="34"/>
      <c r="E46" s="34"/>
      <c r="F46" s="34"/>
      <c r="G46" s="34"/>
      <c r="H46" s="34"/>
    </row>
    <row r="47" spans="1:15" s="59" customFormat="1" ht="21.95" customHeight="1" x14ac:dyDescent="0.2">
      <c r="A47" s="34"/>
      <c r="B47" s="35"/>
      <c r="C47" s="34"/>
      <c r="D47" s="34"/>
      <c r="E47" s="34"/>
      <c r="F47" s="34"/>
      <c r="G47" s="34"/>
      <c r="H47" s="34"/>
    </row>
    <row r="48" spans="1:15" s="59" customFormat="1" ht="21.95" customHeight="1" x14ac:dyDescent="0.2">
      <c r="A48" s="34"/>
      <c r="B48" s="35"/>
      <c r="C48" s="34"/>
      <c r="D48" s="34"/>
      <c r="E48" s="34"/>
      <c r="F48" s="34"/>
      <c r="G48" s="34"/>
      <c r="H48" s="34"/>
    </row>
    <row r="49" spans="1:14" s="59" customFormat="1" ht="21.95" customHeight="1" x14ac:dyDescent="0.2">
      <c r="A49" s="34"/>
      <c r="B49" s="35"/>
      <c r="C49" s="34"/>
      <c r="D49" s="34"/>
      <c r="E49" s="34"/>
      <c r="F49" s="34"/>
      <c r="G49" s="34"/>
      <c r="H49" s="34"/>
    </row>
    <row r="50" spans="1:14" s="59" customFormat="1" ht="21.95" customHeight="1" x14ac:dyDescent="0.2">
      <c r="A50" s="34"/>
      <c r="B50" s="35"/>
      <c r="C50" s="34"/>
      <c r="D50" s="34"/>
      <c r="E50" s="34"/>
      <c r="F50" s="34"/>
      <c r="G50" s="34"/>
      <c r="H50" s="34"/>
    </row>
    <row r="51" spans="1:14" s="59" customFormat="1" ht="21.95" customHeight="1" x14ac:dyDescent="0.2">
      <c r="A51" s="34"/>
      <c r="B51" s="35"/>
      <c r="C51" s="34"/>
      <c r="D51" s="34"/>
      <c r="E51" s="34"/>
      <c r="F51" s="34"/>
      <c r="G51" s="34"/>
      <c r="H51" s="34"/>
    </row>
    <row r="52" spans="1:14" ht="21.95" customHeight="1" x14ac:dyDescent="0.2">
      <c r="J52" s="59"/>
      <c r="K52" s="59"/>
      <c r="L52" s="59"/>
      <c r="M52" s="59"/>
      <c r="N52" s="59"/>
    </row>
    <row r="53" spans="1:14" ht="21.95" customHeight="1" x14ac:dyDescent="0.2">
      <c r="J53" s="59"/>
      <c r="K53" s="59"/>
      <c r="L53" s="59"/>
      <c r="M53" s="59"/>
      <c r="N53" s="59"/>
    </row>
    <row r="54" spans="1:14" ht="21.95" customHeight="1" x14ac:dyDescent="0.2">
      <c r="J54" s="59"/>
      <c r="K54" s="59"/>
      <c r="L54" s="59"/>
      <c r="M54" s="59"/>
      <c r="N54" s="59"/>
    </row>
    <row r="55" spans="1:14" ht="21.95" customHeight="1" x14ac:dyDescent="0.2">
      <c r="J55" s="59"/>
      <c r="K55" s="59"/>
      <c r="L55" s="59"/>
      <c r="M55" s="59"/>
      <c r="N55" s="59"/>
    </row>
    <row r="56" spans="1:14" ht="21.95" customHeight="1" x14ac:dyDescent="0.2">
      <c r="J56" s="59"/>
      <c r="K56" s="59"/>
      <c r="L56" s="59"/>
      <c r="M56" s="59"/>
      <c r="N56" s="59"/>
    </row>
    <row r="57" spans="1:14" ht="21.95" customHeight="1" x14ac:dyDescent="0.2">
      <c r="J57" s="59"/>
      <c r="K57" s="59"/>
      <c r="L57" s="59"/>
      <c r="M57" s="59"/>
      <c r="N57" s="59"/>
    </row>
    <row r="58" spans="1:14" ht="21.95" customHeight="1" x14ac:dyDescent="0.2">
      <c r="J58" s="59"/>
      <c r="K58" s="59"/>
      <c r="L58" s="59"/>
      <c r="M58" s="59"/>
      <c r="N58" s="59"/>
    </row>
    <row r="59" spans="1:14" ht="21.95" customHeight="1" x14ac:dyDescent="0.2">
      <c r="J59" s="59"/>
      <c r="K59" s="59"/>
      <c r="L59" s="59"/>
      <c r="M59" s="59"/>
      <c r="N59" s="59"/>
    </row>
    <row r="60" spans="1:14" ht="21.95" customHeight="1" x14ac:dyDescent="0.2">
      <c r="J60" s="59"/>
      <c r="K60" s="59"/>
      <c r="L60" s="59"/>
      <c r="M60" s="59"/>
      <c r="N60" s="59"/>
    </row>
    <row r="61" spans="1:14" ht="21.95" customHeight="1" x14ac:dyDescent="0.2">
      <c r="J61" s="59"/>
      <c r="K61" s="59"/>
      <c r="L61" s="59"/>
      <c r="M61" s="59"/>
      <c r="N61" s="59"/>
    </row>
    <row r="62" spans="1:14" ht="21.95" customHeight="1" x14ac:dyDescent="0.2">
      <c r="J62" s="59"/>
      <c r="K62" s="59"/>
      <c r="L62" s="59"/>
      <c r="M62" s="59"/>
      <c r="N62" s="59"/>
    </row>
    <row r="63" spans="1:14" ht="21.95" customHeight="1" x14ac:dyDescent="0.2">
      <c r="J63" s="59"/>
      <c r="K63" s="59"/>
      <c r="L63" s="59"/>
      <c r="M63" s="59"/>
      <c r="N63" s="59"/>
    </row>
    <row r="64" spans="1:14" ht="21.95" customHeight="1" x14ac:dyDescent="0.2">
      <c r="J64" s="59"/>
      <c r="K64" s="59"/>
      <c r="L64" s="59"/>
      <c r="M64" s="59"/>
      <c r="N64" s="59"/>
    </row>
    <row r="65" spans="10:14" ht="21.95" customHeight="1" x14ac:dyDescent="0.2">
      <c r="J65" s="59"/>
      <c r="K65" s="59"/>
      <c r="L65" s="59"/>
      <c r="M65" s="59"/>
      <c r="N65" s="59"/>
    </row>
    <row r="66" spans="10:14" ht="21.95" customHeight="1" x14ac:dyDescent="0.2">
      <c r="J66" s="59"/>
      <c r="K66" s="59"/>
      <c r="L66" s="59"/>
      <c r="M66" s="59"/>
      <c r="N66" s="59"/>
    </row>
    <row r="67" spans="10:14" ht="21.95" customHeight="1" x14ac:dyDescent="0.2">
      <c r="J67" s="59"/>
      <c r="K67" s="59"/>
      <c r="L67" s="59"/>
      <c r="M67" s="59"/>
      <c r="N67" s="59"/>
    </row>
    <row r="68" spans="10:14" ht="21.95" customHeight="1" x14ac:dyDescent="0.2">
      <c r="J68" s="59"/>
      <c r="K68" s="59"/>
      <c r="L68" s="59"/>
      <c r="M68" s="59"/>
      <c r="N68" s="59"/>
    </row>
    <row r="69" spans="10:14" ht="21.95" customHeight="1" x14ac:dyDescent="0.2">
      <c r="J69" s="59"/>
      <c r="K69" s="59"/>
      <c r="L69" s="59"/>
      <c r="M69" s="59"/>
      <c r="N69" s="59"/>
    </row>
    <row r="70" spans="10:14" ht="21.95" customHeight="1" x14ac:dyDescent="0.2">
      <c r="J70" s="59"/>
      <c r="K70" s="59"/>
      <c r="L70" s="59"/>
      <c r="M70" s="59"/>
      <c r="N70" s="59"/>
    </row>
    <row r="71" spans="10:14" ht="21.95" customHeight="1" x14ac:dyDescent="0.2">
      <c r="J71" s="59"/>
      <c r="K71" s="59"/>
      <c r="L71" s="59"/>
      <c r="M71" s="59"/>
      <c r="N71" s="59"/>
    </row>
    <row r="72" spans="10:14" ht="21.95" customHeight="1" x14ac:dyDescent="0.2">
      <c r="J72" s="59"/>
      <c r="K72" s="59"/>
      <c r="L72" s="59"/>
      <c r="M72" s="59"/>
      <c r="N72" s="59"/>
    </row>
    <row r="73" spans="10:14" ht="21.95" customHeight="1" x14ac:dyDescent="0.2"/>
    <row r="74" spans="10:14" ht="21.95" customHeight="1" x14ac:dyDescent="0.2"/>
    <row r="75" spans="10:14" ht="21.95" customHeight="1" x14ac:dyDescent="0.2"/>
    <row r="76" spans="10:14" ht="21.95" customHeight="1" x14ac:dyDescent="0.2"/>
    <row r="77" spans="10:14" ht="21.95" customHeight="1" x14ac:dyDescent="0.2"/>
    <row r="78" spans="10:14" ht="21.95" customHeight="1" x14ac:dyDescent="0.2"/>
    <row r="79" spans="10:14" ht="21.95" customHeight="1" x14ac:dyDescent="0.2"/>
    <row r="80" spans="10:14" ht="21.95" customHeight="1" x14ac:dyDescent="0.2"/>
    <row r="81" ht="21.95" customHeight="1" x14ac:dyDescent="0.2"/>
    <row r="82" ht="21.95" customHeight="1" x14ac:dyDescent="0.2"/>
    <row r="83" ht="21.95" customHeight="1" x14ac:dyDescent="0.2"/>
    <row r="84" ht="21.95" customHeight="1" x14ac:dyDescent="0.2"/>
    <row r="85" ht="21.95" customHeight="1" x14ac:dyDescent="0.2"/>
    <row r="86" ht="21.95" customHeight="1" x14ac:dyDescent="0.2"/>
    <row r="87" ht="21.95" customHeight="1" x14ac:dyDescent="0.2"/>
    <row r="88" ht="21.95" customHeight="1" x14ac:dyDescent="0.2"/>
    <row r="89" ht="21.95" customHeight="1" x14ac:dyDescent="0.2"/>
    <row r="90" ht="21.95" customHeight="1" x14ac:dyDescent="0.2"/>
    <row r="91" ht="21.95" customHeight="1" x14ac:dyDescent="0.2"/>
    <row r="92" ht="21.95" customHeight="1" x14ac:dyDescent="0.2"/>
    <row r="93" ht="21.95" customHeight="1" x14ac:dyDescent="0.2"/>
    <row r="94" ht="21.95" customHeight="1" x14ac:dyDescent="0.2"/>
    <row r="95" ht="21.95" customHeight="1" x14ac:dyDescent="0.2"/>
    <row r="96" ht="21.95" customHeight="1" x14ac:dyDescent="0.2"/>
    <row r="97" ht="21.95" customHeight="1" x14ac:dyDescent="0.2"/>
    <row r="98" ht="21.95" customHeight="1" x14ac:dyDescent="0.2"/>
    <row r="99" ht="21.95" customHeight="1" x14ac:dyDescent="0.2"/>
    <row r="100" ht="21.95" customHeight="1" x14ac:dyDescent="0.2"/>
    <row r="101" ht="21.95" customHeight="1" x14ac:dyDescent="0.2"/>
  </sheetData>
  <mergeCells count="48">
    <mergeCell ref="G31:H31"/>
    <mergeCell ref="G32:H32"/>
    <mergeCell ref="G33:H33"/>
    <mergeCell ref="B27:D27"/>
    <mergeCell ref="G27:H27"/>
    <mergeCell ref="G28:H28"/>
    <mergeCell ref="B29:B30"/>
    <mergeCell ref="C29:C30"/>
    <mergeCell ref="D29:D30"/>
    <mergeCell ref="G29:H29"/>
    <mergeCell ref="G30:H30"/>
    <mergeCell ref="G22:H22"/>
    <mergeCell ref="G23:H23"/>
    <mergeCell ref="B24:C24"/>
    <mergeCell ref="G24:H24"/>
    <mergeCell ref="J24:O24"/>
    <mergeCell ref="J25:J26"/>
    <mergeCell ref="L25:N25"/>
    <mergeCell ref="O25:O26"/>
    <mergeCell ref="G26:H26"/>
    <mergeCell ref="G16:H16"/>
    <mergeCell ref="G17:H17"/>
    <mergeCell ref="G18:H18"/>
    <mergeCell ref="G19:H19"/>
    <mergeCell ref="G20:H20"/>
    <mergeCell ref="G21:H21"/>
    <mergeCell ref="B12:B14"/>
    <mergeCell ref="G12:H12"/>
    <mergeCell ref="G13:H13"/>
    <mergeCell ref="G14:H14"/>
    <mergeCell ref="B15:C15"/>
    <mergeCell ref="G15:H15"/>
    <mergeCell ref="J4:J5"/>
    <mergeCell ref="K4:M4"/>
    <mergeCell ref="B7:H7"/>
    <mergeCell ref="G8:H8"/>
    <mergeCell ref="B9:B11"/>
    <mergeCell ref="G9:H9"/>
    <mergeCell ref="G10:H10"/>
    <mergeCell ref="G11:H11"/>
    <mergeCell ref="B1:H1"/>
    <mergeCell ref="J1:N1"/>
    <mergeCell ref="B2:C2"/>
    <mergeCell ref="D2:E2"/>
    <mergeCell ref="F2:G2"/>
    <mergeCell ref="H2:H3"/>
    <mergeCell ref="J2:N2"/>
    <mergeCell ref="J3:N3"/>
  </mergeCells>
  <pageMargins left="0.74803149606299213" right="0.15748031496062992" top="0.55118110236220474" bottom="0.19685039370078741" header="0.27559055118110237" footer="0.31496062992125984"/>
  <pageSetup paperSize="9" scale="70" orientation="landscape" useFirstPageNumber="1" verticalDpi="1200" r:id="rId1"/>
  <headerFooter alignWithMargins="0">
    <oddHeader>&amp;R&amp;"-,ตัวหนา"&amp;16&amp;P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สรุป1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2024-07-05T02:45:20Z</dcterms:created>
  <dcterms:modified xsi:type="dcterms:W3CDTF">2024-07-05T02:45:58Z</dcterms:modified>
</cp:coreProperties>
</file>